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50" windowHeight="4125"/>
  </bookViews>
  <sheets>
    <sheet name="rozliczenie roku 2016 - 2017" sheetId="7" r:id="rId1"/>
    <sheet name="Sheet1" sheetId="10" r:id="rId2"/>
  </sheets>
  <definedNames>
    <definedName name="_xlnm._FilterDatabase" localSheetId="0" hidden="1">'rozliczenie roku 2016 - 2017'!$A$4:$D$28</definedName>
  </definedNames>
  <calcPr calcId="145621"/>
</workbook>
</file>

<file path=xl/calcChain.xml><?xml version="1.0" encoding="utf-8"?>
<calcChain xmlns="http://schemas.openxmlformats.org/spreadsheetml/2006/main">
  <c r="D65" i="7" l="1"/>
  <c r="D89" i="7"/>
  <c r="D107" i="7"/>
  <c r="D103" i="7"/>
  <c r="D102" i="7"/>
  <c r="D74" i="7"/>
  <c r="D64" i="7"/>
  <c r="D101" i="7"/>
  <c r="D112" i="7"/>
  <c r="D100" i="7"/>
  <c r="D99" i="7"/>
  <c r="D66" i="7"/>
  <c r="D98" i="7"/>
  <c r="D97" i="7"/>
  <c r="D96" i="7"/>
  <c r="D95" i="7"/>
  <c r="D76" i="7" l="1"/>
  <c r="D92" i="7" l="1"/>
  <c r="D109" i="7" l="1"/>
  <c r="D104" i="7"/>
  <c r="D61" i="7"/>
  <c r="D113" i="7" l="1"/>
  <c r="D55" i="7" l="1"/>
  <c r="D121" i="7" l="1"/>
  <c r="D28" i="7" l="1"/>
  <c r="D128" i="7" s="1"/>
  <c r="D125" i="7"/>
  <c r="D68" i="7"/>
  <c r="D129" i="7" s="1"/>
  <c r="D130" i="7" l="1"/>
</calcChain>
</file>

<file path=xl/sharedStrings.xml><?xml version="1.0" encoding="utf-8"?>
<sst xmlns="http://schemas.openxmlformats.org/spreadsheetml/2006/main" count="195" uniqueCount="103">
  <si>
    <t>1a</t>
  </si>
  <si>
    <t>1b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</si>
  <si>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</si>
  <si>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</si>
  <si>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</si>
  <si>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</si>
  <si>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</si>
  <si>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</si>
  <si>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</si>
  <si>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</si>
  <si>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</si>
  <si>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</si>
  <si>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</si>
  <si>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</si>
  <si>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</si>
  <si>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</si>
  <si>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</si>
  <si>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opis</t>
  </si>
  <si>
    <t>kwota</t>
  </si>
  <si>
    <t>Lp</t>
  </si>
  <si>
    <t>data</t>
  </si>
  <si>
    <t>WYDATKI</t>
  </si>
  <si>
    <t>wyposażenie szkoły</t>
  </si>
  <si>
    <t>aktywność uczniów</t>
  </si>
  <si>
    <t>imprezy szkolne</t>
  </si>
  <si>
    <t>RAZEM WYDATKI</t>
  </si>
  <si>
    <t>zwroty dla klas</t>
  </si>
  <si>
    <t>doposażenie</t>
  </si>
  <si>
    <t>2d</t>
  </si>
  <si>
    <t>3d</t>
  </si>
  <si>
    <t>6d</t>
  </si>
  <si>
    <t>WPŁATY NA POMOCE</t>
  </si>
  <si>
    <t>WPŁATY NA RADĘ RODZICÓW</t>
  </si>
  <si>
    <t>nagrody w konkursach</t>
  </si>
  <si>
    <t>wydatki własne RR</t>
  </si>
  <si>
    <t>RAZEM PRZYCHODY</t>
  </si>
  <si>
    <t>SALDO</t>
  </si>
  <si>
    <t>SALDO POPRZEDNIEGO ROKU</t>
  </si>
  <si>
    <t>09/2016-06/2017</t>
  </si>
  <si>
    <t>2e</t>
  </si>
  <si>
    <t>2f</t>
  </si>
  <si>
    <t>4d</t>
  </si>
  <si>
    <t>inne - rozliczenie z poprzedniego roku szkolnego</t>
  </si>
  <si>
    <t>25-lecie szkoły</t>
  </si>
  <si>
    <t>nagrody dla uczniów</t>
  </si>
  <si>
    <t>11-10-2016</t>
  </si>
  <si>
    <t>09-11-2016</t>
  </si>
  <si>
    <t>12-09-2016</t>
  </si>
  <si>
    <t>13-09-2016</t>
  </si>
  <si>
    <t>08-12-2016</t>
  </si>
  <si>
    <t>09-12-2016</t>
  </si>
  <si>
    <t>12-12-2016</t>
  </si>
  <si>
    <t>druki akcydensowe</t>
  </si>
  <si>
    <t>03-01-2017</t>
  </si>
  <si>
    <t>projektor multimedialny</t>
  </si>
  <si>
    <t>15-02-2017</t>
  </si>
  <si>
    <t>choinka</t>
  </si>
  <si>
    <t>27-02-2017</t>
  </si>
  <si>
    <t>21-03-2017</t>
  </si>
  <si>
    <t>04-05-2017</t>
  </si>
  <si>
    <t>11-05-2017</t>
  </si>
  <si>
    <t>07-06-2017</t>
  </si>
  <si>
    <t>08-06-2017</t>
  </si>
  <si>
    <t>13-06-2017</t>
  </si>
  <si>
    <t>wpłaty na rajd</t>
  </si>
  <si>
    <t>11-06-2017</t>
  </si>
  <si>
    <t>20-06-2017</t>
  </si>
  <si>
    <t>kwiaty</t>
  </si>
  <si>
    <t>30-06-2017</t>
  </si>
  <si>
    <t>zwroty dla klas według zestawienia</t>
  </si>
  <si>
    <t>Rozliczenie finansowe Rady Rodziców - za rok szkolny 2016/2017</t>
  </si>
  <si>
    <t>06-06-2017</t>
  </si>
  <si>
    <t>10-06-2017</t>
  </si>
  <si>
    <t>09-06-2017</t>
  </si>
  <si>
    <t>książki dla biblioteki</t>
  </si>
  <si>
    <t>materiały do dekoracji szkoły</t>
  </si>
  <si>
    <t>materiały do świetlicy</t>
  </si>
  <si>
    <t>spotkania z autorami</t>
  </si>
  <si>
    <t>szamorząd ucznowski</t>
  </si>
  <si>
    <t>śniadanie integracyjne dla klas 6</t>
  </si>
  <si>
    <t>warsztaty pzyrodnicze</t>
  </si>
  <si>
    <t>nagrody - rajd</t>
  </si>
  <si>
    <t>catering - rajd</t>
  </si>
  <si>
    <t>art.papiernicze - rajd</t>
  </si>
  <si>
    <t>art.gospodarcze - rajd</t>
  </si>
  <si>
    <t>pomoce do zadań - rajd</t>
  </si>
  <si>
    <t>wynajem miejsca - rajd</t>
  </si>
  <si>
    <t>art.higieniczne</t>
  </si>
  <si>
    <t>kwiaty, kawa, herbata na dzień nauczyciela</t>
  </si>
  <si>
    <t>konkursy świetlicowe</t>
  </si>
  <si>
    <t>konkurs plastyczny</t>
  </si>
  <si>
    <t>konkurs szkolny</t>
  </si>
  <si>
    <t>konkurs z j.angielskiego</t>
  </si>
  <si>
    <t>konkursy plastyczne</t>
  </si>
  <si>
    <t>konkurs wiedzy o zdrowiu</t>
  </si>
  <si>
    <t>konkurs kaligraficzny</t>
  </si>
  <si>
    <t>nagrody naukowe</t>
  </si>
  <si>
    <t>rajd prymusa</t>
  </si>
  <si>
    <t>rozliczenie działań sam.uczniowskiego</t>
  </si>
  <si>
    <t>rozliczenie zakupu materiałów dek.,konk.plast.</t>
  </si>
  <si>
    <t>rozliczenie akcji "Żyj zdrowo i kolorowo"</t>
  </si>
  <si>
    <t>rozliczenie artykułów plastycznych</t>
  </si>
  <si>
    <t>rozliczenie konkursów sportowych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</si>
</sst>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0" fillId="0" borderId="2" xfId="0" applyFill="1" applyBorder="1"/>
    <xf numFmtId="0" fontId="4" fillId="2" borderId="0" xfId="0" applyFont="1" applyFill="1" applyAlignment="1">
      <alignment wrapText="1"/>
    </xf>
    <xf numFmtId="4" fontId="0" fillId="0" borderId="2" xfId="0" applyNumberFormat="1" applyFill="1" applyBorder="1"/>
    <xf numFmtId="4" fontId="0" fillId="0" borderId="3" xfId="0" applyNumberFormat="1" applyFill="1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3" borderId="2" xfId="0" applyNumberFormat="1" applyFill="1" applyBorder="1"/>
    <xf numFmtId="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4" fontId="2" fillId="0" borderId="1" xfId="0" applyNumberFormat="1" applyFont="1" applyFill="1" applyBorder="1"/>
    <xf numFmtId="0" fontId="4" fillId="2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14" fontId="0" fillId="3" borderId="0" xfId="0" applyNumberFormat="1" applyFill="1" applyBorder="1"/>
    <xf numFmtId="4" fontId="0" fillId="3" borderId="0" xfId="0" applyNumberFormat="1" applyFill="1" applyBorder="1"/>
    <xf numFmtId="4" fontId="2" fillId="0" borderId="0" xfId="0" applyNumberFormat="1" applyFont="1" applyFill="1" applyBorder="1"/>
    <xf numFmtId="14" fontId="0" fillId="0" borderId="0" xfId="0" applyNumberFormat="1" applyBorder="1"/>
    <xf numFmtId="4" fontId="0" fillId="0" borderId="0" xfId="0" applyNumberFormat="1" applyFill="1" applyBorder="1"/>
    <xf numFmtId="4" fontId="0" fillId="0" borderId="0" xfId="0" applyNumberFormat="1" applyBorder="1"/>
    <xf numFmtId="4" fontId="3" fillId="0" borderId="0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14" fontId="0" fillId="0" borderId="1" xfId="0" applyNumberFormat="1" applyFont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wrapText="1"/>
    </xf>
    <xf numFmtId="4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6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3" fillId="0" borderId="7" xfId="0" applyFont="1" applyBorder="1" applyAlignment="1">
      <alignment wrapText="1"/>
    </xf>
  </cellXfs>
  <cellStyles count="3">
    <cellStyle name="Normal 2" xfId="2"/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tabSelected="1" topLeftCell="A100" workbookViewId="0">
      <selection activeCell="G120" sqref="G120"/>
    </sheetView>
  </sheetViews>
  <sheetFormatPr defaultRowHeight="12.75" x14ac:dyDescent="0.2"/>
  <cols>
    <col min="1" max="1" width="4.28515625" style="5" customWidth="1"/>
    <col min="2" max="2" width="15" style="5" customWidth="1"/>
    <col min="3" max="3" width="41.140625" style="5" customWidth="1"/>
    <col min="4" max="4" width="10" style="35" customWidth="1"/>
    <col min="5" max="5" width="7.7109375" style="5" customWidth="1"/>
    <col min="6" max="6" width="8.7109375" style="5" bestFit="1" customWidth="1"/>
    <col min="7" max="7" width="10.140625" style="5" bestFit="1" customWidth="1"/>
    <col min="8" max="8" width="15" style="5" customWidth="1"/>
    <col min="9" max="9" width="8.140625" style="5" bestFit="1" customWidth="1"/>
    <col min="10" max="16384" width="9.140625" style="5"/>
  </cols>
  <sheetData>
    <row r="1" spans="1:6" ht="21" customHeight="1" thickBot="1" x14ac:dyDescent="0.3">
      <c r="A1" s="41" t="s">
        <v>70</v>
      </c>
      <c r="B1" s="42"/>
      <c r="C1" s="42"/>
      <c r="D1" s="43"/>
      <c r="E1" s="6"/>
      <c r="F1" s="6"/>
    </row>
    <row r="2" spans="1:6" x14ac:dyDescent="0.2">
      <c r="A2" s="6"/>
      <c r="B2" s="6"/>
      <c r="C2" s="6"/>
      <c r="D2" s="32"/>
      <c r="E2" s="6"/>
      <c r="F2" s="6"/>
    </row>
    <row r="3" spans="1:6" s="3" customFormat="1" x14ac:dyDescent="0.2">
      <c r="A3" s="45" t="s">
        <v>32</v>
      </c>
      <c r="B3" s="45"/>
      <c r="C3" s="46"/>
      <c r="D3" s="40"/>
    </row>
    <row r="4" spans="1:6" s="3" customFormat="1" x14ac:dyDescent="0.2">
      <c r="A4" s="7" t="s">
        <v>19</v>
      </c>
      <c r="B4" s="7" t="s">
        <v>20</v>
      </c>
      <c r="C4" s="4" t="s">
        <v>17</v>
      </c>
      <c r="D4" s="33" t="s">
        <v>18</v>
      </c>
    </row>
    <row r="5" spans="1:6" x14ac:dyDescent="0.2">
      <c r="A5" s="1">
        <v>1</v>
      </c>
      <c r="B5" s="13" t="s">
        <v>38</v>
      </c>
      <c r="C5" s="14" t="s">
        <v>0</v>
      </c>
      <c r="D5" s="12">
        <v>445</v>
      </c>
    </row>
    <row r="6" spans="1:6" x14ac:dyDescent="0.2">
      <c r="A6" s="1">
        <v>2</v>
      </c>
      <c r="B6" s="13" t="s">
        <v>38</v>
      </c>
      <c r="C6" s="14" t="s">
        <v>1</v>
      </c>
      <c r="D6" s="12">
        <v>550</v>
      </c>
    </row>
    <row r="7" spans="1:6" x14ac:dyDescent="0.2">
      <c r="A7" s="1">
        <v>3</v>
      </c>
      <c r="B7" s="13" t="s">
        <v>38</v>
      </c>
      <c r="C7" s="14" t="s">
        <v>2</v>
      </c>
      <c r="D7" s="12">
        <v>370</v>
      </c>
    </row>
    <row r="8" spans="1:6" x14ac:dyDescent="0.2">
      <c r="A8" s="1">
        <v>4</v>
      </c>
      <c r="B8" s="13" t="s">
        <v>38</v>
      </c>
      <c r="C8" s="14" t="s">
        <v>3</v>
      </c>
      <c r="D8" s="12">
        <v>335</v>
      </c>
    </row>
    <row r="9" spans="1:6" x14ac:dyDescent="0.2">
      <c r="A9" s="1">
        <v>5</v>
      </c>
      <c r="B9" s="13" t="s">
        <v>38</v>
      </c>
      <c r="C9" s="14" t="s">
        <v>4</v>
      </c>
      <c r="D9" s="12">
        <v>715</v>
      </c>
    </row>
    <row r="10" spans="1:6" x14ac:dyDescent="0.2">
      <c r="A10" s="1">
        <v>6</v>
      </c>
      <c r="B10" s="13" t="s">
        <v>38</v>
      </c>
      <c r="C10" s="14" t="s">
        <v>28</v>
      </c>
      <c r="D10" s="12">
        <v>650</v>
      </c>
    </row>
    <row r="11" spans="1:6" x14ac:dyDescent="0.2">
      <c r="A11" s="1">
        <v>7</v>
      </c>
      <c r="B11" s="13" t="s">
        <v>38</v>
      </c>
      <c r="C11" s="14" t="s">
        <v>39</v>
      </c>
      <c r="D11" s="12">
        <v>685</v>
      </c>
    </row>
    <row r="12" spans="1:6" x14ac:dyDescent="0.2">
      <c r="A12" s="1">
        <v>8</v>
      </c>
      <c r="B12" s="13" t="s">
        <v>38</v>
      </c>
      <c r="C12" s="14" t="s">
        <v>40</v>
      </c>
      <c r="D12" s="12">
        <v>785</v>
      </c>
    </row>
    <row r="13" spans="1:6" x14ac:dyDescent="0.2">
      <c r="A13" s="1">
        <v>9</v>
      </c>
      <c r="B13" s="13" t="s">
        <v>38</v>
      </c>
      <c r="C13" s="14" t="s">
        <v>5</v>
      </c>
      <c r="D13" s="12">
        <v>500</v>
      </c>
    </row>
    <row r="14" spans="1:6" x14ac:dyDescent="0.2">
      <c r="A14" s="1">
        <v>10</v>
      </c>
      <c r="B14" s="13" t="s">
        <v>38</v>
      </c>
      <c r="C14" s="14" t="s">
        <v>6</v>
      </c>
      <c r="D14" s="12">
        <v>435</v>
      </c>
    </row>
    <row r="15" spans="1:6" x14ac:dyDescent="0.2">
      <c r="A15" s="1">
        <v>11</v>
      </c>
      <c r="B15" s="13" t="s">
        <v>38</v>
      </c>
      <c r="C15" s="10" t="s">
        <v>7</v>
      </c>
      <c r="D15" s="12">
        <v>550</v>
      </c>
    </row>
    <row r="16" spans="1:6" x14ac:dyDescent="0.2">
      <c r="A16" s="1">
        <v>12</v>
      </c>
      <c r="B16" s="13" t="s">
        <v>38</v>
      </c>
      <c r="C16" s="10" t="s">
        <v>29</v>
      </c>
      <c r="D16" s="12">
        <v>805</v>
      </c>
    </row>
    <row r="17" spans="1:10" x14ac:dyDescent="0.2">
      <c r="A17" s="1">
        <v>13</v>
      </c>
      <c r="B17" s="13" t="s">
        <v>38</v>
      </c>
      <c r="C17" s="10" t="s">
        <v>8</v>
      </c>
      <c r="D17" s="12">
        <v>525</v>
      </c>
    </row>
    <row r="18" spans="1:10" x14ac:dyDescent="0.2">
      <c r="A18" s="1">
        <v>14</v>
      </c>
      <c r="B18" s="13" t="s">
        <v>38</v>
      </c>
      <c r="C18" s="10" t="s">
        <v>9</v>
      </c>
      <c r="D18" s="12">
        <v>800</v>
      </c>
    </row>
    <row r="19" spans="1:10" x14ac:dyDescent="0.2">
      <c r="A19" s="1">
        <v>15</v>
      </c>
      <c r="B19" s="13" t="s">
        <v>38</v>
      </c>
      <c r="C19" s="10" t="s">
        <v>10</v>
      </c>
      <c r="D19" s="12">
        <v>515</v>
      </c>
    </row>
    <row r="20" spans="1:10" x14ac:dyDescent="0.2">
      <c r="A20" s="1">
        <v>16</v>
      </c>
      <c r="B20" s="13" t="s">
        <v>38</v>
      </c>
      <c r="C20" s="10" t="s">
        <v>41</v>
      </c>
      <c r="D20" s="12">
        <v>610</v>
      </c>
    </row>
    <row r="21" spans="1:10" x14ac:dyDescent="0.2">
      <c r="A21" s="1">
        <v>17</v>
      </c>
      <c r="B21" s="13" t="s">
        <v>38</v>
      </c>
      <c r="C21" s="10" t="s">
        <v>11</v>
      </c>
      <c r="D21" s="12">
        <v>745</v>
      </c>
    </row>
    <row r="22" spans="1:10" x14ac:dyDescent="0.2">
      <c r="A22" s="1">
        <v>18</v>
      </c>
      <c r="B22" s="13" t="s">
        <v>38</v>
      </c>
      <c r="C22" s="10" t="s">
        <v>12</v>
      </c>
      <c r="D22" s="12">
        <v>620</v>
      </c>
    </row>
    <row r="23" spans="1:10" x14ac:dyDescent="0.2">
      <c r="A23" s="1">
        <v>19</v>
      </c>
      <c r="B23" s="13" t="s">
        <v>38</v>
      </c>
      <c r="C23" s="10" t="s">
        <v>13</v>
      </c>
      <c r="D23" s="12">
        <v>280</v>
      </c>
    </row>
    <row r="24" spans="1:10" x14ac:dyDescent="0.2">
      <c r="A24" s="1">
        <v>20</v>
      </c>
      <c r="B24" s="13" t="s">
        <v>38</v>
      </c>
      <c r="C24" s="10" t="s">
        <v>14</v>
      </c>
      <c r="D24" s="12">
        <v>885</v>
      </c>
    </row>
    <row r="25" spans="1:10" x14ac:dyDescent="0.2">
      <c r="A25" s="1">
        <v>21</v>
      </c>
      <c r="B25" s="13" t="s">
        <v>38</v>
      </c>
      <c r="C25" s="10" t="s">
        <v>15</v>
      </c>
      <c r="D25" s="12">
        <v>455</v>
      </c>
    </row>
    <row r="26" spans="1:10" x14ac:dyDescent="0.2">
      <c r="A26" s="1">
        <v>22</v>
      </c>
      <c r="B26" s="13" t="s">
        <v>38</v>
      </c>
      <c r="C26" s="10" t="s">
        <v>16</v>
      </c>
      <c r="D26" s="12">
        <v>785</v>
      </c>
    </row>
    <row r="27" spans="1:10" x14ac:dyDescent="0.2">
      <c r="A27" s="1">
        <v>23</v>
      </c>
      <c r="B27" s="13" t="s">
        <v>38</v>
      </c>
      <c r="C27" s="10" t="s">
        <v>30</v>
      </c>
      <c r="D27" s="12">
        <v>440</v>
      </c>
    </row>
    <row r="28" spans="1:10" x14ac:dyDescent="0.2">
      <c r="D28" s="34">
        <f>SUM(D5:D27)</f>
        <v>13485</v>
      </c>
      <c r="F28" s="15"/>
    </row>
    <row r="30" spans="1:10" s="3" customFormat="1" x14ac:dyDescent="0.2">
      <c r="A30" s="45" t="s">
        <v>31</v>
      </c>
      <c r="B30" s="45"/>
      <c r="C30" s="46"/>
      <c r="D30" s="39"/>
      <c r="E30" s="18"/>
      <c r="F30" s="45"/>
      <c r="G30" s="45"/>
      <c r="H30" s="18"/>
      <c r="I30" s="18"/>
      <c r="J30" s="19"/>
    </row>
    <row r="31" spans="1:10" s="3" customFormat="1" x14ac:dyDescent="0.2">
      <c r="A31" s="7" t="s">
        <v>19</v>
      </c>
      <c r="B31" s="7" t="s">
        <v>20</v>
      </c>
      <c r="C31" s="16" t="s">
        <v>17</v>
      </c>
      <c r="D31" s="33" t="s">
        <v>18</v>
      </c>
      <c r="F31" s="19"/>
      <c r="G31" s="19"/>
      <c r="H31" s="19"/>
      <c r="I31" s="19"/>
      <c r="J31" s="19"/>
    </row>
    <row r="32" spans="1:10" x14ac:dyDescent="0.2">
      <c r="A32" s="1">
        <v>1</v>
      </c>
      <c r="B32" s="13" t="s">
        <v>38</v>
      </c>
      <c r="C32" s="14" t="s">
        <v>0</v>
      </c>
      <c r="D32" s="12"/>
      <c r="F32" s="47"/>
      <c r="G32" s="47"/>
      <c r="H32" s="48"/>
      <c r="I32" s="20"/>
      <c r="J32" s="20"/>
    </row>
    <row r="33" spans="1:10" x14ac:dyDescent="0.2">
      <c r="A33" s="1">
        <v>2</v>
      </c>
      <c r="B33" s="13" t="s">
        <v>38</v>
      </c>
      <c r="C33" s="14" t="s">
        <v>1</v>
      </c>
      <c r="D33" s="12"/>
      <c r="F33" s="21"/>
      <c r="G33" s="22"/>
      <c r="H33" s="23"/>
      <c r="I33" s="24"/>
      <c r="J33" s="20"/>
    </row>
    <row r="34" spans="1:10" x14ac:dyDescent="0.2">
      <c r="A34" s="1">
        <v>3</v>
      </c>
      <c r="B34" s="13" t="s">
        <v>38</v>
      </c>
      <c r="C34" s="14" t="s">
        <v>2</v>
      </c>
      <c r="D34" s="12">
        <v>210</v>
      </c>
      <c r="F34" s="21"/>
      <c r="G34" s="25"/>
      <c r="H34" s="26"/>
      <c r="I34" s="27"/>
      <c r="J34" s="20"/>
    </row>
    <row r="35" spans="1:10" x14ac:dyDescent="0.2">
      <c r="A35" s="1">
        <v>4</v>
      </c>
      <c r="B35" s="13" t="s">
        <v>38</v>
      </c>
      <c r="C35" s="14" t="s">
        <v>3</v>
      </c>
      <c r="D35" s="12">
        <v>160</v>
      </c>
      <c r="F35" s="20"/>
      <c r="G35" s="20"/>
      <c r="H35" s="20"/>
      <c r="I35" s="28"/>
      <c r="J35" s="20"/>
    </row>
    <row r="36" spans="1:10" x14ac:dyDescent="0.2">
      <c r="A36" s="1">
        <v>5</v>
      </c>
      <c r="B36" s="13" t="s">
        <v>38</v>
      </c>
      <c r="C36" s="14" t="s">
        <v>4</v>
      </c>
      <c r="D36" s="12"/>
      <c r="F36" s="20"/>
      <c r="G36" s="20"/>
      <c r="H36" s="20"/>
      <c r="I36" s="20"/>
      <c r="J36" s="20"/>
    </row>
    <row r="37" spans="1:10" x14ac:dyDescent="0.2">
      <c r="A37" s="1">
        <v>6</v>
      </c>
      <c r="B37" s="13" t="s">
        <v>38</v>
      </c>
      <c r="C37" s="14" t="s">
        <v>28</v>
      </c>
      <c r="D37" s="12">
        <v>100</v>
      </c>
      <c r="F37" s="20"/>
      <c r="G37" s="20"/>
      <c r="H37" s="20"/>
      <c r="I37" s="20"/>
      <c r="J37" s="20"/>
    </row>
    <row r="38" spans="1:10" x14ac:dyDescent="0.2">
      <c r="A38" s="1">
        <v>7</v>
      </c>
      <c r="B38" s="13" t="s">
        <v>38</v>
      </c>
      <c r="C38" s="14" t="s">
        <v>39</v>
      </c>
      <c r="D38" s="12">
        <v>150</v>
      </c>
      <c r="F38" s="20"/>
      <c r="G38" s="20"/>
      <c r="H38" s="20"/>
      <c r="I38" s="20"/>
      <c r="J38" s="20"/>
    </row>
    <row r="39" spans="1:10" x14ac:dyDescent="0.2">
      <c r="A39" s="1">
        <v>8</v>
      </c>
      <c r="B39" s="13" t="s">
        <v>38</v>
      </c>
      <c r="C39" s="14" t="s">
        <v>40</v>
      </c>
      <c r="D39" s="12"/>
      <c r="F39" s="20"/>
      <c r="G39" s="20"/>
      <c r="H39" s="20"/>
      <c r="I39" s="20"/>
      <c r="J39" s="20"/>
    </row>
    <row r="40" spans="1:10" x14ac:dyDescent="0.2">
      <c r="A40" s="1">
        <v>9</v>
      </c>
      <c r="B40" s="13" t="s">
        <v>38</v>
      </c>
      <c r="C40" s="14" t="s">
        <v>5</v>
      </c>
      <c r="D40" s="12">
        <v>130</v>
      </c>
      <c r="F40" s="20"/>
      <c r="G40" s="20"/>
      <c r="H40" s="20"/>
      <c r="I40" s="20"/>
      <c r="J40" s="20"/>
    </row>
    <row r="41" spans="1:10" x14ac:dyDescent="0.2">
      <c r="A41" s="1">
        <v>10</v>
      </c>
      <c r="B41" s="13" t="s">
        <v>38</v>
      </c>
      <c r="C41" s="14" t="s">
        <v>6</v>
      </c>
      <c r="D41" s="12">
        <v>130</v>
      </c>
      <c r="F41" s="20"/>
      <c r="G41" s="20"/>
      <c r="H41" s="20"/>
      <c r="I41" s="20"/>
      <c r="J41" s="20"/>
    </row>
    <row r="42" spans="1:10" x14ac:dyDescent="0.2">
      <c r="A42" s="1">
        <v>11</v>
      </c>
      <c r="B42" s="13" t="s">
        <v>38</v>
      </c>
      <c r="C42" s="10" t="s">
        <v>7</v>
      </c>
      <c r="D42" s="12"/>
      <c r="F42" s="20"/>
      <c r="G42" s="20"/>
      <c r="H42" s="20"/>
      <c r="I42" s="20"/>
      <c r="J42" s="20"/>
    </row>
    <row r="43" spans="1:10" x14ac:dyDescent="0.2">
      <c r="A43" s="1">
        <v>12</v>
      </c>
      <c r="B43" s="13" t="s">
        <v>38</v>
      </c>
      <c r="C43" s="10" t="s">
        <v>29</v>
      </c>
      <c r="D43" s="12">
        <v>84</v>
      </c>
    </row>
    <row r="44" spans="1:10" x14ac:dyDescent="0.2">
      <c r="A44" s="1">
        <v>13</v>
      </c>
      <c r="B44" s="13" t="s">
        <v>38</v>
      </c>
      <c r="C44" s="10" t="s">
        <v>8</v>
      </c>
      <c r="D44" s="12"/>
    </row>
    <row r="45" spans="1:10" x14ac:dyDescent="0.2">
      <c r="A45" s="1">
        <v>14</v>
      </c>
      <c r="B45" s="13" t="s">
        <v>38</v>
      </c>
      <c r="C45" s="10" t="s">
        <v>9</v>
      </c>
      <c r="D45" s="12">
        <v>180</v>
      </c>
    </row>
    <row r="46" spans="1:10" x14ac:dyDescent="0.2">
      <c r="A46" s="1">
        <v>15</v>
      </c>
      <c r="B46" s="13" t="s">
        <v>38</v>
      </c>
      <c r="C46" s="10" t="s">
        <v>10</v>
      </c>
      <c r="D46" s="12">
        <v>110</v>
      </c>
    </row>
    <row r="47" spans="1:10" x14ac:dyDescent="0.2">
      <c r="A47" s="1">
        <v>16</v>
      </c>
      <c r="B47" s="13" t="s">
        <v>38</v>
      </c>
      <c r="C47" s="10" t="s">
        <v>41</v>
      </c>
      <c r="D47" s="12"/>
    </row>
    <row r="48" spans="1:10" x14ac:dyDescent="0.2">
      <c r="A48" s="1">
        <v>17</v>
      </c>
      <c r="B48" s="13" t="s">
        <v>38</v>
      </c>
      <c r="C48" s="10" t="s">
        <v>11</v>
      </c>
      <c r="D48" s="12">
        <v>30</v>
      </c>
    </row>
    <row r="49" spans="1:8" x14ac:dyDescent="0.2">
      <c r="A49" s="1">
        <v>18</v>
      </c>
      <c r="B49" s="13" t="s">
        <v>38</v>
      </c>
      <c r="C49" s="10" t="s">
        <v>12</v>
      </c>
      <c r="D49" s="12">
        <v>120</v>
      </c>
    </row>
    <row r="50" spans="1:8" x14ac:dyDescent="0.2">
      <c r="A50" s="1">
        <v>19</v>
      </c>
      <c r="B50" s="13" t="s">
        <v>38</v>
      </c>
      <c r="C50" s="10" t="s">
        <v>13</v>
      </c>
      <c r="D50" s="12">
        <v>170</v>
      </c>
    </row>
    <row r="51" spans="1:8" x14ac:dyDescent="0.2">
      <c r="A51" s="1">
        <v>20</v>
      </c>
      <c r="B51" s="13" t="s">
        <v>38</v>
      </c>
      <c r="C51" s="10" t="s">
        <v>14</v>
      </c>
      <c r="D51" s="12">
        <v>100</v>
      </c>
    </row>
    <row r="52" spans="1:8" x14ac:dyDescent="0.2">
      <c r="A52" s="1">
        <v>21</v>
      </c>
      <c r="B52" s="13" t="s">
        <v>38</v>
      </c>
      <c r="C52" s="10" t="s">
        <v>15</v>
      </c>
      <c r="D52" s="12"/>
    </row>
    <row r="53" spans="1:8" x14ac:dyDescent="0.2">
      <c r="A53" s="1">
        <v>22</v>
      </c>
      <c r="B53" s="13" t="s">
        <v>38</v>
      </c>
      <c r="C53" s="10" t="s">
        <v>16</v>
      </c>
      <c r="D53" s="12">
        <v>150</v>
      </c>
    </row>
    <row r="54" spans="1:8" x14ac:dyDescent="0.2">
      <c r="A54" s="1">
        <v>23</v>
      </c>
      <c r="B54" s="13" t="s">
        <v>38</v>
      </c>
      <c r="C54" s="10" t="s">
        <v>30</v>
      </c>
      <c r="D54" s="12"/>
    </row>
    <row r="55" spans="1:8" x14ac:dyDescent="0.2">
      <c r="D55" s="34">
        <f>SUM(D32:D54)</f>
        <v>1824</v>
      </c>
      <c r="F55" s="15"/>
    </row>
    <row r="56" spans="1:8" x14ac:dyDescent="0.2">
      <c r="A56" s="45" t="s">
        <v>21</v>
      </c>
      <c r="B56" s="45"/>
      <c r="C56" s="9"/>
      <c r="D56" s="38"/>
    </row>
    <row r="57" spans="1:8" x14ac:dyDescent="0.2">
      <c r="A57" s="44" t="s">
        <v>34</v>
      </c>
      <c r="B57" s="44"/>
    </row>
    <row r="58" spans="1:8" x14ac:dyDescent="0.2">
      <c r="A58" s="1">
        <v>1</v>
      </c>
      <c r="B58" s="31" t="s">
        <v>51</v>
      </c>
      <c r="C58" s="29" t="s">
        <v>52</v>
      </c>
      <c r="D58" s="36">
        <v>7.6</v>
      </c>
      <c r="E58" s="30"/>
    </row>
    <row r="59" spans="1:8" x14ac:dyDescent="0.2">
      <c r="A59" s="1">
        <v>2</v>
      </c>
      <c r="B59" s="2" t="s">
        <v>59</v>
      </c>
      <c r="C59" s="12" t="s">
        <v>52</v>
      </c>
      <c r="D59" s="11">
        <v>7</v>
      </c>
      <c r="E59" s="30"/>
    </row>
    <row r="60" spans="1:8" x14ac:dyDescent="0.2">
      <c r="A60" s="1">
        <v>3</v>
      </c>
      <c r="B60" s="2" t="s">
        <v>66</v>
      </c>
      <c r="C60" s="12" t="s">
        <v>67</v>
      </c>
      <c r="D60" s="11">
        <v>54.99</v>
      </c>
      <c r="E60" s="30"/>
    </row>
    <row r="61" spans="1:8" x14ac:dyDescent="0.2">
      <c r="A61" s="6"/>
      <c r="B61" s="6"/>
      <c r="D61" s="34">
        <f>SUM(D58:D60)</f>
        <v>69.59</v>
      </c>
    </row>
    <row r="62" spans="1:8" x14ac:dyDescent="0.2">
      <c r="A62" s="6"/>
      <c r="B62" s="6"/>
    </row>
    <row r="63" spans="1:8" x14ac:dyDescent="0.2">
      <c r="A63" s="44" t="s">
        <v>22</v>
      </c>
      <c r="B63" s="44"/>
    </row>
    <row r="64" spans="1:8" x14ac:dyDescent="0.2">
      <c r="A64" s="1">
        <v>1</v>
      </c>
      <c r="B64" s="31" t="s">
        <v>46</v>
      </c>
      <c r="C64" s="29" t="s">
        <v>74</v>
      </c>
      <c r="D64" s="36">
        <f>500-0.37</f>
        <v>499.63</v>
      </c>
      <c r="E64" s="30"/>
      <c r="H64" s="30"/>
    </row>
    <row r="65" spans="1:8" x14ac:dyDescent="0.2">
      <c r="A65" s="1">
        <v>2</v>
      </c>
      <c r="B65" s="2" t="s">
        <v>46</v>
      </c>
      <c r="C65" s="12" t="s">
        <v>75</v>
      </c>
      <c r="D65" s="11">
        <f>500+14.55</f>
        <v>514.54999999999995</v>
      </c>
      <c r="E65" s="30"/>
      <c r="H65" s="30"/>
    </row>
    <row r="66" spans="1:8" x14ac:dyDescent="0.2">
      <c r="A66" s="1">
        <v>3</v>
      </c>
      <c r="B66" s="2" t="s">
        <v>46</v>
      </c>
      <c r="C66" s="12" t="s">
        <v>76</v>
      </c>
      <c r="D66" s="11">
        <f>700-1.14</f>
        <v>698.86</v>
      </c>
      <c r="E66" s="30"/>
      <c r="H66" s="30"/>
    </row>
    <row r="67" spans="1:8" x14ac:dyDescent="0.2">
      <c r="A67" s="1">
        <v>4</v>
      </c>
      <c r="B67" s="2" t="s">
        <v>55</v>
      </c>
      <c r="C67" s="12" t="s">
        <v>56</v>
      </c>
      <c r="D67" s="11">
        <v>50</v>
      </c>
      <c r="E67" s="30"/>
      <c r="H67" s="30"/>
    </row>
    <row r="68" spans="1:8" x14ac:dyDescent="0.2">
      <c r="A68" s="6"/>
      <c r="B68" s="6"/>
      <c r="D68" s="34">
        <f>SUM(D64:D67)</f>
        <v>1763.04</v>
      </c>
    </row>
    <row r="69" spans="1:8" x14ac:dyDescent="0.2">
      <c r="A69" s="6"/>
      <c r="B69" s="6"/>
    </row>
    <row r="70" spans="1:8" x14ac:dyDescent="0.2">
      <c r="A70" s="44" t="s">
        <v>23</v>
      </c>
      <c r="B70" s="44"/>
    </row>
    <row r="71" spans="1:8" x14ac:dyDescent="0.2">
      <c r="A71" s="1">
        <v>1</v>
      </c>
      <c r="B71" s="2" t="s">
        <v>48</v>
      </c>
      <c r="C71" s="12" t="s">
        <v>77</v>
      </c>
      <c r="D71" s="11">
        <v>700</v>
      </c>
      <c r="E71" s="30"/>
      <c r="H71" s="30"/>
    </row>
    <row r="72" spans="1:8" x14ac:dyDescent="0.2">
      <c r="A72" s="1">
        <v>2</v>
      </c>
      <c r="B72" s="2" t="s">
        <v>46</v>
      </c>
      <c r="C72" s="10" t="s">
        <v>78</v>
      </c>
      <c r="D72" s="12">
        <v>1800</v>
      </c>
      <c r="E72" s="30"/>
      <c r="H72" s="30"/>
    </row>
    <row r="73" spans="1:8" x14ac:dyDescent="0.2">
      <c r="A73" s="1">
        <v>3</v>
      </c>
      <c r="B73" s="2" t="s">
        <v>58</v>
      </c>
      <c r="C73" s="10" t="s">
        <v>80</v>
      </c>
      <c r="D73" s="12">
        <v>210</v>
      </c>
      <c r="E73" s="30"/>
      <c r="H73" s="30"/>
    </row>
    <row r="74" spans="1:8" x14ac:dyDescent="0.2">
      <c r="A74" s="1">
        <v>4</v>
      </c>
      <c r="B74" s="2" t="s">
        <v>60</v>
      </c>
      <c r="C74" s="10" t="s">
        <v>79</v>
      </c>
      <c r="D74" s="12">
        <f>150-24.05</f>
        <v>125.95</v>
      </c>
      <c r="E74" s="30"/>
      <c r="H74" s="30"/>
    </row>
    <row r="75" spans="1:8" x14ac:dyDescent="0.2">
      <c r="A75" s="1">
        <v>5</v>
      </c>
      <c r="B75" s="2" t="s">
        <v>60</v>
      </c>
      <c r="C75" s="10" t="s">
        <v>77</v>
      </c>
      <c r="D75" s="12">
        <v>350</v>
      </c>
      <c r="E75" s="30"/>
      <c r="H75" s="30"/>
    </row>
    <row r="76" spans="1:8" x14ac:dyDescent="0.2">
      <c r="A76" s="6"/>
      <c r="B76" s="6"/>
      <c r="D76" s="34">
        <f>SUM(D71:D75)</f>
        <v>3185.95</v>
      </c>
    </row>
    <row r="77" spans="1:8" x14ac:dyDescent="0.2">
      <c r="A77" s="6"/>
      <c r="B77" s="6"/>
    </row>
    <row r="78" spans="1:8" x14ac:dyDescent="0.2">
      <c r="A78" s="44" t="s">
        <v>43</v>
      </c>
      <c r="B78" s="44"/>
    </row>
    <row r="79" spans="1:8" x14ac:dyDescent="0.2">
      <c r="A79" s="1">
        <v>1</v>
      </c>
      <c r="B79" s="2" t="s">
        <v>62</v>
      </c>
      <c r="C79" s="12" t="s">
        <v>81</v>
      </c>
      <c r="D79" s="11">
        <v>500</v>
      </c>
      <c r="E79" s="30"/>
      <c r="H79" s="30"/>
    </row>
    <row r="80" spans="1:8" x14ac:dyDescent="0.2">
      <c r="A80" s="1">
        <v>2</v>
      </c>
      <c r="B80" s="2" t="s">
        <v>62</v>
      </c>
      <c r="C80" s="10" t="s">
        <v>82</v>
      </c>
      <c r="D80" s="12">
        <v>1500</v>
      </c>
      <c r="E80" s="30"/>
      <c r="H80" s="30"/>
    </row>
    <row r="81" spans="1:8" x14ac:dyDescent="0.2">
      <c r="A81" s="1">
        <v>1</v>
      </c>
      <c r="B81" s="2" t="s">
        <v>73</v>
      </c>
      <c r="C81" s="12" t="s">
        <v>83</v>
      </c>
      <c r="D81" s="11">
        <v>39.5</v>
      </c>
      <c r="E81" s="30"/>
    </row>
    <row r="82" spans="1:8" x14ac:dyDescent="0.2">
      <c r="A82" s="1">
        <v>2</v>
      </c>
      <c r="B82" s="2" t="s">
        <v>72</v>
      </c>
      <c r="C82" s="10" t="s">
        <v>85</v>
      </c>
      <c r="D82" s="12">
        <v>82.64</v>
      </c>
      <c r="E82" s="30"/>
    </row>
    <row r="83" spans="1:8" x14ac:dyDescent="0.2">
      <c r="A83" s="1">
        <v>1</v>
      </c>
      <c r="B83" s="2" t="s">
        <v>65</v>
      </c>
      <c r="C83" s="12" t="s">
        <v>84</v>
      </c>
      <c r="D83" s="11">
        <v>49.99</v>
      </c>
      <c r="E83" s="30"/>
    </row>
    <row r="84" spans="1:8" x14ac:dyDescent="0.2">
      <c r="A84" s="1">
        <v>2</v>
      </c>
      <c r="B84" s="2" t="s">
        <v>65</v>
      </c>
      <c r="C84" s="10" t="s">
        <v>84</v>
      </c>
      <c r="D84" s="12">
        <v>124.81</v>
      </c>
      <c r="E84" s="30"/>
    </row>
    <row r="85" spans="1:8" x14ac:dyDescent="0.2">
      <c r="A85" s="1">
        <v>1</v>
      </c>
      <c r="B85" s="2" t="s">
        <v>65</v>
      </c>
      <c r="C85" s="12" t="s">
        <v>86</v>
      </c>
      <c r="D85" s="11">
        <v>150</v>
      </c>
      <c r="E85" s="30"/>
      <c r="F85" s="15"/>
    </row>
    <row r="86" spans="1:8" x14ac:dyDescent="0.2">
      <c r="A86" s="1">
        <v>2</v>
      </c>
      <c r="B86" s="2" t="s">
        <v>66</v>
      </c>
      <c r="C86" s="10" t="s">
        <v>64</v>
      </c>
      <c r="D86" s="12">
        <v>-253.06</v>
      </c>
      <c r="E86" s="30"/>
      <c r="F86" s="15"/>
    </row>
    <row r="87" spans="1:8" x14ac:dyDescent="0.2">
      <c r="A87" s="1">
        <v>1</v>
      </c>
      <c r="B87" s="2" t="s">
        <v>63</v>
      </c>
      <c r="C87" s="12" t="s">
        <v>64</v>
      </c>
      <c r="D87" s="11">
        <v>-446.94</v>
      </c>
      <c r="E87" s="30"/>
    </row>
    <row r="88" spans="1:8" x14ac:dyDescent="0.2">
      <c r="A88" s="1">
        <v>2</v>
      </c>
      <c r="B88" s="2" t="s">
        <v>71</v>
      </c>
      <c r="C88" s="10" t="s">
        <v>87</v>
      </c>
      <c r="D88" s="12">
        <v>103.37</v>
      </c>
      <c r="E88" s="30"/>
    </row>
    <row r="89" spans="1:8" x14ac:dyDescent="0.2">
      <c r="A89" s="6"/>
      <c r="B89" s="6"/>
      <c r="D89" s="34">
        <f>SUM(D79:D88)</f>
        <v>1850.3099999999995</v>
      </c>
    </row>
    <row r="90" spans="1:8" x14ac:dyDescent="0.2">
      <c r="A90" s="44" t="s">
        <v>24</v>
      </c>
      <c r="B90" s="44"/>
    </row>
    <row r="91" spans="1:8" x14ac:dyDescent="0.2">
      <c r="A91" s="1">
        <v>1</v>
      </c>
      <c r="B91" s="2" t="s">
        <v>45</v>
      </c>
      <c r="C91" s="10" t="s">
        <v>88</v>
      </c>
      <c r="D91" s="12">
        <v>300</v>
      </c>
      <c r="E91" s="30"/>
      <c r="H91" s="30"/>
    </row>
    <row r="92" spans="1:8" x14ac:dyDescent="0.2">
      <c r="D92" s="34">
        <f>SUM(D91:D91)</f>
        <v>300</v>
      </c>
    </row>
    <row r="94" spans="1:8" x14ac:dyDescent="0.2">
      <c r="A94" s="51" t="s">
        <v>33</v>
      </c>
      <c r="B94" s="51"/>
      <c r="C94" s="50"/>
    </row>
    <row r="95" spans="1:8" x14ac:dyDescent="0.2">
      <c r="A95" s="1">
        <v>1</v>
      </c>
      <c r="B95" s="2" t="s">
        <v>46</v>
      </c>
      <c r="C95" s="10" t="s">
        <v>89</v>
      </c>
      <c r="D95" s="12">
        <f>200+5.37</f>
        <v>205.37</v>
      </c>
      <c r="E95" s="30"/>
      <c r="H95" s="30"/>
    </row>
    <row r="96" spans="1:8" x14ac:dyDescent="0.2">
      <c r="A96" s="1">
        <v>2</v>
      </c>
      <c r="B96" s="2" t="s">
        <v>47</v>
      </c>
      <c r="C96" s="10" t="s">
        <v>89</v>
      </c>
      <c r="D96" s="12">
        <f>400-1.02</f>
        <v>398.98</v>
      </c>
      <c r="E96" s="30"/>
      <c r="H96" s="30"/>
    </row>
    <row r="97" spans="1:8" x14ac:dyDescent="0.2">
      <c r="A97" s="1">
        <v>3</v>
      </c>
      <c r="B97" s="2" t="s">
        <v>46</v>
      </c>
      <c r="C97" s="10" t="s">
        <v>89</v>
      </c>
      <c r="D97" s="12">
        <f>300-11.14</f>
        <v>288.86</v>
      </c>
      <c r="E97" s="30"/>
      <c r="H97" s="30"/>
    </row>
    <row r="98" spans="1:8" x14ac:dyDescent="0.2">
      <c r="A98" s="1">
        <v>4</v>
      </c>
      <c r="B98" s="2" t="s">
        <v>46</v>
      </c>
      <c r="C98" s="10" t="s">
        <v>90</v>
      </c>
      <c r="D98" s="12">
        <f>200</f>
        <v>200</v>
      </c>
      <c r="E98" s="30"/>
      <c r="H98" s="30"/>
    </row>
    <row r="99" spans="1:8" x14ac:dyDescent="0.2">
      <c r="A99" s="1">
        <v>5</v>
      </c>
      <c r="B99" s="2" t="s">
        <v>49</v>
      </c>
      <c r="C99" s="10" t="s">
        <v>91</v>
      </c>
      <c r="D99" s="12">
        <f>60+29.97</f>
        <v>89.97</v>
      </c>
      <c r="E99" s="30"/>
      <c r="H99" s="30"/>
    </row>
    <row r="100" spans="1:8" x14ac:dyDescent="0.2">
      <c r="A100" s="1">
        <v>6</v>
      </c>
      <c r="B100" s="2" t="s">
        <v>50</v>
      </c>
      <c r="C100" s="10" t="s">
        <v>92</v>
      </c>
      <c r="D100" s="12">
        <f>300+2.37</f>
        <v>302.37</v>
      </c>
      <c r="E100" s="30"/>
      <c r="H100" s="30"/>
    </row>
    <row r="101" spans="1:8" x14ac:dyDescent="0.2">
      <c r="A101" s="1">
        <v>7</v>
      </c>
      <c r="B101" s="2" t="s">
        <v>57</v>
      </c>
      <c r="C101" s="10" t="s">
        <v>93</v>
      </c>
      <c r="D101" s="12">
        <f>300-36.29</f>
        <v>263.70999999999998</v>
      </c>
      <c r="E101" s="30"/>
      <c r="H101" s="30"/>
    </row>
    <row r="102" spans="1:8" x14ac:dyDescent="0.2">
      <c r="A102" s="1">
        <v>8</v>
      </c>
      <c r="B102" s="2" t="s">
        <v>61</v>
      </c>
      <c r="C102" s="10" t="s">
        <v>94</v>
      </c>
      <c r="D102" s="12">
        <f>300-21.05</f>
        <v>278.95</v>
      </c>
      <c r="E102" s="30"/>
      <c r="H102" s="30"/>
    </row>
    <row r="103" spans="1:8" x14ac:dyDescent="0.2">
      <c r="A103" s="1">
        <v>9</v>
      </c>
      <c r="B103" s="2" t="s">
        <v>62</v>
      </c>
      <c r="C103" s="10" t="s">
        <v>95</v>
      </c>
      <c r="D103" s="12">
        <f>450+3.38</f>
        <v>453.38</v>
      </c>
      <c r="E103" s="30"/>
      <c r="H103" s="30"/>
    </row>
    <row r="104" spans="1:8" x14ac:dyDescent="0.2">
      <c r="D104" s="34">
        <f>SUM(D95:D103)</f>
        <v>2481.59</v>
      </c>
    </row>
    <row r="105" spans="1:8" x14ac:dyDescent="0.2">
      <c r="D105" s="34"/>
    </row>
    <row r="106" spans="1:8" x14ac:dyDescent="0.2">
      <c r="A106" s="51" t="s">
        <v>44</v>
      </c>
      <c r="B106" s="51"/>
      <c r="C106" s="50"/>
    </row>
    <row r="107" spans="1:8" x14ac:dyDescent="0.2">
      <c r="A107" s="1">
        <v>1</v>
      </c>
      <c r="B107" s="2" t="s">
        <v>62</v>
      </c>
      <c r="C107" s="10" t="s">
        <v>96</v>
      </c>
      <c r="D107" s="12">
        <f>4000-100.01</f>
        <v>3899.99</v>
      </c>
      <c r="E107" s="30"/>
      <c r="H107" s="30"/>
    </row>
    <row r="108" spans="1:8" x14ac:dyDescent="0.2">
      <c r="A108" s="1">
        <v>2</v>
      </c>
      <c r="B108" s="2" t="s">
        <v>62</v>
      </c>
      <c r="C108" s="10" t="s">
        <v>97</v>
      </c>
      <c r="D108" s="12">
        <v>600</v>
      </c>
      <c r="E108" s="30"/>
      <c r="H108" s="30"/>
    </row>
    <row r="109" spans="1:8" x14ac:dyDescent="0.2">
      <c r="D109" s="34">
        <f>SUM(D107:D108)</f>
        <v>4499.99</v>
      </c>
    </row>
    <row r="111" spans="1:8" ht="12.75" customHeight="1" x14ac:dyDescent="0.2">
      <c r="A111" s="49" t="s">
        <v>27</v>
      </c>
      <c r="B111" s="49"/>
      <c r="C111" s="49"/>
    </row>
    <row r="112" spans="1:8" x14ac:dyDescent="0.2">
      <c r="A112" s="1">
        <v>1</v>
      </c>
      <c r="B112" s="13" t="s">
        <v>53</v>
      </c>
      <c r="C112" s="14" t="s">
        <v>54</v>
      </c>
      <c r="D112" s="17">
        <f>2800-62.01</f>
        <v>2737.99</v>
      </c>
      <c r="E112" s="30"/>
      <c r="H112" s="30"/>
    </row>
    <row r="113" spans="1:5" x14ac:dyDescent="0.2">
      <c r="D113" s="34">
        <f>SUM(D112:D112)</f>
        <v>2737.99</v>
      </c>
    </row>
    <row r="114" spans="1:5" x14ac:dyDescent="0.2">
      <c r="D114" s="34"/>
    </row>
    <row r="115" spans="1:5" x14ac:dyDescent="0.2">
      <c r="A115" s="49" t="s">
        <v>42</v>
      </c>
      <c r="B115" s="49"/>
      <c r="C115" s="50"/>
    </row>
    <row r="116" spans="1:5" ht="12.75" customHeight="1" x14ac:dyDescent="0.2">
      <c r="A116" s="1">
        <v>1</v>
      </c>
      <c r="B116" s="2">
        <v>42618</v>
      </c>
      <c r="C116" s="8" t="s">
        <v>98</v>
      </c>
      <c r="D116" s="12">
        <v>7.59</v>
      </c>
    </row>
    <row r="117" spans="1:5" ht="12.75" customHeight="1" x14ac:dyDescent="0.2">
      <c r="A117" s="1">
        <v>2</v>
      </c>
      <c r="B117" s="2">
        <v>42627</v>
      </c>
      <c r="C117" s="8" t="s">
        <v>99</v>
      </c>
      <c r="D117" s="12">
        <v>14.12</v>
      </c>
    </row>
    <row r="118" spans="1:5" ht="12.75" customHeight="1" x14ac:dyDescent="0.2">
      <c r="A118" s="1">
        <v>3</v>
      </c>
      <c r="B118" s="2">
        <v>42627</v>
      </c>
      <c r="C118" s="8" t="s">
        <v>100</v>
      </c>
      <c r="D118" s="12">
        <v>8.6300000000000008</v>
      </c>
    </row>
    <row r="119" spans="1:5" x14ac:dyDescent="0.2">
      <c r="A119" s="1">
        <v>4</v>
      </c>
      <c r="B119" s="2">
        <v>42627</v>
      </c>
      <c r="C119" s="8" t="s">
        <v>101</v>
      </c>
      <c r="D119" s="12">
        <v>-1.5</v>
      </c>
    </row>
    <row r="120" spans="1:5" x14ac:dyDescent="0.2">
      <c r="A120" s="1">
        <v>5</v>
      </c>
      <c r="B120" s="2">
        <v>42648</v>
      </c>
      <c r="C120" s="8" t="s">
        <v>102</v>
      </c>
      <c r="D120" s="12">
        <v>13.5</v>
      </c>
    </row>
    <row r="121" spans="1:5" x14ac:dyDescent="0.2">
      <c r="D121" s="34">
        <f>SUM(D116:D120)</f>
        <v>42.34</v>
      </c>
    </row>
    <row r="122" spans="1:5" x14ac:dyDescent="0.2">
      <c r="D122" s="34"/>
    </row>
    <row r="123" spans="1:5" x14ac:dyDescent="0.2">
      <c r="A123" s="49" t="s">
        <v>26</v>
      </c>
      <c r="B123" s="49"/>
      <c r="C123" s="50"/>
    </row>
    <row r="124" spans="1:5" x14ac:dyDescent="0.2">
      <c r="A124" s="1">
        <v>1</v>
      </c>
      <c r="B124" s="2" t="s">
        <v>68</v>
      </c>
      <c r="C124" s="10" t="s">
        <v>69</v>
      </c>
      <c r="D124" s="12">
        <v>1653.5</v>
      </c>
      <c r="E124" s="30"/>
    </row>
    <row r="125" spans="1:5" x14ac:dyDescent="0.2">
      <c r="D125" s="34">
        <f>SUM(D124:D124)</f>
        <v>1653.5</v>
      </c>
    </row>
    <row r="126" spans="1:5" x14ac:dyDescent="0.2">
      <c r="D126" s="34"/>
    </row>
    <row r="127" spans="1:5" x14ac:dyDescent="0.2">
      <c r="A127" s="45" t="s">
        <v>37</v>
      </c>
      <c r="B127" s="45"/>
      <c r="C127" s="45"/>
      <c r="D127" s="37">
        <v>4705.96</v>
      </c>
    </row>
    <row r="128" spans="1:5" x14ac:dyDescent="0.2">
      <c r="A128" s="45" t="s">
        <v>35</v>
      </c>
      <c r="B128" s="45"/>
      <c r="C128" s="45"/>
      <c r="D128" s="37">
        <f>D28+D55</f>
        <v>15309</v>
      </c>
    </row>
    <row r="129" spans="1:6" x14ac:dyDescent="0.2">
      <c r="A129" s="45" t="s">
        <v>25</v>
      </c>
      <c r="B129" s="45"/>
      <c r="C129" s="45"/>
      <c r="D129" s="37">
        <f>D61+D68+D76+D89+D92+D104+D109+D113+D121+D125</f>
        <v>18584.3</v>
      </c>
    </row>
    <row r="130" spans="1:6" x14ac:dyDescent="0.2">
      <c r="A130" s="45" t="s">
        <v>36</v>
      </c>
      <c r="B130" s="45"/>
      <c r="C130" s="45"/>
      <c r="D130" s="37">
        <f>D127+D128-D129</f>
        <v>1430.6599999999999</v>
      </c>
      <c r="E130" s="15"/>
      <c r="F130" s="15"/>
    </row>
  </sheetData>
  <sortState ref="B81:D86">
    <sortCondition ref="B81"/>
  </sortState>
  <mergeCells count="20">
    <mergeCell ref="A130:C130"/>
    <mergeCell ref="A127:C127"/>
    <mergeCell ref="F30:G30"/>
    <mergeCell ref="F32:H32"/>
    <mergeCell ref="A129:C129"/>
    <mergeCell ref="A111:C111"/>
    <mergeCell ref="A115:C115"/>
    <mergeCell ref="A123:C123"/>
    <mergeCell ref="A94:C94"/>
    <mergeCell ref="A128:C128"/>
    <mergeCell ref="A78:B78"/>
    <mergeCell ref="A106:C106"/>
    <mergeCell ref="A1:D1"/>
    <mergeCell ref="A70:B70"/>
    <mergeCell ref="A90:B90"/>
    <mergeCell ref="A56:B56"/>
    <mergeCell ref="A63:B63"/>
    <mergeCell ref="A30:C30"/>
    <mergeCell ref="A3:C3"/>
    <mergeCell ref="A57:B57"/>
  </mergeCells>
  <phoneticPr fontId="5" type="noConversion"/>
  <printOptions horizontalCentered="1"/>
  <pageMargins left="0.59055118110236227" right="0.59055118110236227" top="0.98425196850393704" bottom="0.78740157480314965" header="0.51181102362204722" footer="0.51181102362204722"/>
  <pageSetup paperSize="9" scale="76" fitToHeight="2" orientation="portrait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 roku 2016 - 2017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Aldona Kwiecińska</cp:lastModifiedBy>
  <cp:lastPrinted>2017-09-27T10:31:27Z</cp:lastPrinted>
  <dcterms:created xsi:type="dcterms:W3CDTF">1997-02-26T13:46:56Z</dcterms:created>
  <dcterms:modified xsi:type="dcterms:W3CDTF">2017-12-17T20:10:52Z</dcterms:modified>
</cp:coreProperties>
</file>